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ZHI\Desktop\3.27东平驳岸专业分包工程\项目部申请资料\"/>
    </mc:Choice>
  </mc:AlternateContent>
  <bookViews>
    <workbookView xWindow="0" yWindow="0" windowWidth="23040" windowHeight="9420"/>
  </bookViews>
  <sheets>
    <sheet name="毛石挡墙" sheetId="1" r:id="rId1"/>
  </sheets>
  <calcPr calcId="152511" concurrentCalc="0"/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19" i="1"/>
  <c r="F20" i="1"/>
  <c r="F17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<sst xmlns="http://schemas.openxmlformats.org/spreadsheetml/2006/main" count="138" uniqueCount="71">
  <si>
    <t>序号</t>
  </si>
  <si>
    <t>项目名称</t>
  </si>
  <si>
    <t>项目特征</t>
  </si>
  <si>
    <t>工作内容</t>
  </si>
  <si>
    <t>单位</t>
  </si>
  <si>
    <t>工程数量</t>
  </si>
  <si>
    <t>全费用综合单价（元）</t>
  </si>
  <si>
    <t>合计（元）</t>
  </si>
  <si>
    <t>备注</t>
  </si>
  <si>
    <t>新建毛石驳岸</t>
  </si>
  <si>
    <t>挖沟槽土方</t>
  </si>
  <si>
    <t>1.土壤类别：土
2.不装车，堆置于工作面以外整平</t>
  </si>
  <si>
    <t>放坡、挖沟槽（坑）土方、坑槽余土清理，边坡修整等</t>
  </si>
  <si>
    <t>m3</t>
  </si>
  <si>
    <t>回填夯填土方</t>
  </si>
  <si>
    <t>1.填方来源：场内取土
2.夯实系数：不小于0.93</t>
  </si>
  <si>
    <t>场内运输平衡、回填、找平、夯实等</t>
  </si>
  <si>
    <t>素土夯实</t>
  </si>
  <si>
    <t>1.土壤类别：土
2.夯实系数：不小于0.93</t>
  </si>
  <si>
    <t>碎土、洒水、打夯、平整</t>
  </si>
  <si>
    <t>m2</t>
  </si>
  <si>
    <t>混凝土垫层</t>
  </si>
  <si>
    <t xml:space="preserve">1.混凝土强度：700厚C20
2.混凝土种类：商品混凝土
3.完成面标高误差1cm以内；     </t>
  </si>
  <si>
    <t>混凝土场内运输、底层平整、浇筑、振捣、找平、养护等；</t>
  </si>
  <si>
    <t>混凝土甲供</t>
  </si>
  <si>
    <t>模板</t>
  </si>
  <si>
    <t>1.按接触面积计算。</t>
  </si>
  <si>
    <t>模板、支撑材料费及安装、拆卸、周转全部费用；</t>
  </si>
  <si>
    <t>包工包料</t>
  </si>
  <si>
    <t>毛石挡墙</t>
  </si>
  <si>
    <t>1.石料种类：毛石
2.砂浆种类：M10水泥砂浆
3.安装排水管、砾石包
4.详见图纸</t>
  </si>
  <si>
    <t>放样、选石、运石,调制、运输砂浆,堆砌、勾缝、清理、养护、安装排水管等</t>
  </si>
  <si>
    <t>石材墙面</t>
  </si>
  <si>
    <t>1.面层：20厚自然面片石贴面
2.结合层：20厚1:3干硬性水泥砂浆</t>
  </si>
  <si>
    <t>放线、清理基层、调运砂浆、刷素水泥浆、锯板磨边、铺贴块料、扫缝、清理净面</t>
  </si>
  <si>
    <t>包工包料（自然面片石甲供）</t>
  </si>
  <si>
    <t>石材地面</t>
  </si>
  <si>
    <t>1.面层：600*150*80厚自然面条石收边
2.结合层：20厚1:3干硬性水泥砂浆</t>
  </si>
  <si>
    <t>包工包料（自然面条石甲供）</t>
  </si>
  <si>
    <t>原驳岸处理</t>
  </si>
  <si>
    <t>石笼网驳岸1m*0.5m</t>
  </si>
  <si>
    <t>片石抛填</t>
  </si>
  <si>
    <t>1.石料种类：片石、块径100-200
2.厚度：300厚</t>
  </si>
  <si>
    <t>基层清理、抛填片石、整平、碾压等</t>
  </si>
  <si>
    <t>毛石甲供</t>
  </si>
  <si>
    <t xml:space="preserve">1.混凝土强度：100厚C20
2.混凝土种类：商品混凝土
3.完成面标高误差1cm以内；     </t>
  </si>
  <si>
    <t>钢筋混凝土带型基础</t>
  </si>
  <si>
    <t xml:space="preserve">1.混凝土强度：150厚C30
2.混凝土种类：商品混凝土
3.完成面标高误差1cm以内；     </t>
  </si>
  <si>
    <t>现浇钢筋</t>
  </si>
  <si>
    <t>1.钢筋种类:圆钢
2.钢筋规格:φ12</t>
  </si>
  <si>
    <t>钢筋制作、场内运输、绑扎、安装、焊接、拼装等</t>
  </si>
  <si>
    <t>t</t>
  </si>
  <si>
    <t>钢筋甲供</t>
  </si>
  <si>
    <t>石笼墙</t>
  </si>
  <si>
    <t>毛片石压带</t>
  </si>
  <si>
    <t>1.石料种类：片石，块径200-400
2.处理宽度：6m</t>
  </si>
  <si>
    <t>基层清理、抛石、整理、固定等</t>
  </si>
  <si>
    <t>抛石压脚</t>
  </si>
  <si>
    <t>1.石料种类：片石，块径600-800
2.处理宽度：单排块石</t>
  </si>
  <si>
    <t>管涵八字墙</t>
  </si>
  <si>
    <t>挖土方</t>
  </si>
  <si>
    <t>放坡、挖土方、坑槽余土清理，边坡修整等</t>
  </si>
  <si>
    <t>1.石料种类：毛石
2.砂浆种类：M10水泥砂浆
3.详见图纸</t>
  </si>
  <si>
    <t>放样、选石、运石,调制、运输砂浆,堆砌、勾缝、清理、养护等</t>
  </si>
  <si>
    <t>合计</t>
  </si>
  <si>
    <t>1、全费用综合单价包含完成分部分项工程项目的全部费用价格（税金按9%考虑），其组成包括但不限于人工费（包括人员加班工资、差旅及窝工费、承包人供应材料保管费等）、材料费、材料运输、卸车及二次搬运费、二次或者多次进出场费、已完工项目成品保护措施费、机械使用费及进出场安拆费、耗材费、试验及工程检测费用、管理费、利润、风险、规费、税金以及夜间照明、防尘、施工便道修筑、脚手架、支架、安全文明以及其它为完成本工程所需的施工技术措施费用、各环节满足国家施工规范和地方政府（或行业主管部门）有关的安全生产（标识标牌的制作、购买及安装，绿网的覆盖，现场安全人员管理）、施工降排水、边坡围护、赶工等措施费用。交叉施工影响及配合费用，施工人员的食宿费、劳保费用、办公费、生活生产水电费、保险费也包含在报价里，合同执行中综合单价不调整。
2、结算量以招标人现场负责人、成本专员、施工员联签的现场计量工程量计算，最终结算以公司内审部审计后金额为准
3、清单计量规格实行《2013年工程量清单计量规范》
4、验收规范：满足设计及相关现行规范要求</t>
  </si>
  <si>
    <t>工程量清单</t>
    <phoneticPr fontId="7" type="noConversion"/>
  </si>
  <si>
    <t>项目名称：东平县东平湖（水浒古镇至泰安港老湖码头段）生态防护林建设项目驳岸专业分包工程</t>
    <phoneticPr fontId="7" type="noConversion"/>
  </si>
  <si>
    <r>
      <t xml:space="preserve">1.500*1000铁丝笼
2.内装粒径≥300mm块石
</t>
    </r>
    <r>
      <rPr>
        <sz val="10"/>
        <color rgb="FFFF0000"/>
        <rFont val="宋体"/>
        <charset val="134"/>
        <scheme val="minor"/>
      </rPr>
      <t>3.铁丝笼网孔直径80*100mm，丝径3mm</t>
    </r>
    <r>
      <rPr>
        <sz val="10"/>
        <rFont val="宋体"/>
        <charset val="134"/>
        <scheme val="minor"/>
      </rPr>
      <t xml:space="preserve">
4.详见图纸</t>
    </r>
    <phoneticPr fontId="7" type="noConversion"/>
  </si>
  <si>
    <t>放样、铁丝笼拼装、安放.运输、制作、搭接、固定、选石、运石、装石、吊装，安放等</t>
    <phoneticPr fontId="7" type="noConversion"/>
  </si>
  <si>
    <t>m3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</si>
</sst>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0" fillId="0" borderId="0" xfId="0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8" fontId="5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H5" sqref="H5"/>
    </sheetView>
  </sheetViews>
  <sheetFormatPr defaultColWidth="9" defaultRowHeight="13.5" x14ac:dyDescent="0.15"/>
  <cols>
    <col min="1" max="1" width="4.125" style="1" customWidth="1"/>
    <col min="2" max="2" width="9" style="1"/>
    <col min="3" max="4" width="17.375" style="1" customWidth="1"/>
    <col min="5" max="5" width="6.625" style="1" customWidth="1"/>
    <col min="6" max="6" width="11.125" style="1" customWidth="1"/>
    <col min="7" max="7" width="9.625" style="1"/>
    <col min="8" max="8" width="14.5" style="1" customWidth="1"/>
    <col min="9" max="9" width="11.5" style="1" customWidth="1"/>
    <col min="10" max="16384" width="9" style="1"/>
  </cols>
  <sheetData>
    <row r="1" spans="1:9" ht="45" customHeight="1" x14ac:dyDescent="0.15">
      <c r="A1" s="10" t="s">
        <v>66</v>
      </c>
      <c r="B1" s="8"/>
      <c r="C1" s="8"/>
      <c r="D1" s="8"/>
      <c r="E1" s="8"/>
      <c r="F1" s="8"/>
      <c r="G1" s="8"/>
      <c r="H1" s="8"/>
      <c r="I1" s="8"/>
    </row>
    <row r="2" spans="1:9" ht="27.95" customHeight="1" x14ac:dyDescent="0.15">
      <c r="A2" s="11" t="s">
        <v>67</v>
      </c>
    </row>
    <row r="3" spans="1:9" ht="24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9" ht="24.95" customHeight="1" x14ac:dyDescent="0.15">
      <c r="A4" s="2"/>
      <c r="B4" s="2"/>
      <c r="C4" s="3" t="s">
        <v>9</v>
      </c>
      <c r="D4" s="2"/>
      <c r="E4" s="2"/>
      <c r="F4" s="2"/>
      <c r="G4" s="2"/>
      <c r="H4" s="2"/>
      <c r="I4" s="2"/>
    </row>
    <row r="5" spans="1:9" ht="36" x14ac:dyDescent="0.15">
      <c r="A5" s="2">
        <v>1</v>
      </c>
      <c r="B5" s="4" t="s">
        <v>10</v>
      </c>
      <c r="C5" s="4" t="s">
        <v>11</v>
      </c>
      <c r="D5" s="4" t="s">
        <v>12</v>
      </c>
      <c r="E5" s="2" t="s">
        <v>13</v>
      </c>
      <c r="F5" s="5">
        <f>100*4.2</f>
        <v>420</v>
      </c>
      <c r="G5" s="5"/>
      <c r="H5" s="5"/>
      <c r="I5" s="2"/>
    </row>
    <row r="6" spans="1:9" ht="36" x14ac:dyDescent="0.15">
      <c r="A6" s="2">
        <v>2</v>
      </c>
      <c r="B6" s="4" t="s">
        <v>14</v>
      </c>
      <c r="C6" s="4" t="s">
        <v>15</v>
      </c>
      <c r="D6" s="4" t="s">
        <v>16</v>
      </c>
      <c r="E6" s="2" t="s">
        <v>13</v>
      </c>
      <c r="F6" s="5">
        <f>100*(4.2-2.43)</f>
        <v>177</v>
      </c>
      <c r="G6" s="5"/>
      <c r="H6" s="5"/>
      <c r="I6" s="2"/>
    </row>
    <row r="7" spans="1:9" ht="36" x14ac:dyDescent="0.15">
      <c r="A7" s="2">
        <v>3</v>
      </c>
      <c r="B7" s="6" t="s">
        <v>17</v>
      </c>
      <c r="C7" s="6" t="s">
        <v>18</v>
      </c>
      <c r="D7" s="6" t="s">
        <v>19</v>
      </c>
      <c r="E7" s="2" t="s">
        <v>20</v>
      </c>
      <c r="F7" s="5">
        <f>100*3.02</f>
        <v>302</v>
      </c>
      <c r="G7" s="5"/>
      <c r="H7" s="5"/>
      <c r="I7" s="2"/>
    </row>
    <row r="8" spans="1:9" ht="72" x14ac:dyDescent="0.15">
      <c r="A8" s="2">
        <v>4</v>
      </c>
      <c r="B8" s="4" t="s">
        <v>21</v>
      </c>
      <c r="C8" s="4" t="s">
        <v>22</v>
      </c>
      <c r="D8" s="4" t="s">
        <v>23</v>
      </c>
      <c r="E8" s="2" t="s">
        <v>13</v>
      </c>
      <c r="F8" s="5">
        <f>100*1.5</f>
        <v>150</v>
      </c>
      <c r="G8" s="5"/>
      <c r="H8" s="5"/>
      <c r="I8" s="2" t="s">
        <v>24</v>
      </c>
    </row>
    <row r="9" spans="1:9" ht="36" x14ac:dyDescent="0.15">
      <c r="A9" s="2">
        <v>5</v>
      </c>
      <c r="B9" s="6" t="s">
        <v>25</v>
      </c>
      <c r="C9" s="6" t="s">
        <v>26</v>
      </c>
      <c r="D9" s="6" t="s">
        <v>27</v>
      </c>
      <c r="E9" s="2" t="s">
        <v>20</v>
      </c>
      <c r="F9" s="5">
        <f>100*1.1</f>
        <v>110.00000000000001</v>
      </c>
      <c r="G9" s="5"/>
      <c r="H9" s="5"/>
      <c r="I9" s="2" t="s">
        <v>28</v>
      </c>
    </row>
    <row r="10" spans="1:9" ht="60" x14ac:dyDescent="0.15">
      <c r="A10" s="2">
        <v>6</v>
      </c>
      <c r="B10" s="4" t="s">
        <v>29</v>
      </c>
      <c r="C10" s="4" t="s">
        <v>30</v>
      </c>
      <c r="D10" s="4" t="s">
        <v>31</v>
      </c>
      <c r="E10" s="2" t="s">
        <v>13</v>
      </c>
      <c r="F10" s="5">
        <f>100*3.56</f>
        <v>356</v>
      </c>
      <c r="G10" s="7"/>
      <c r="H10" s="5"/>
      <c r="I10" s="2" t="s">
        <v>28</v>
      </c>
    </row>
    <row r="11" spans="1:9" ht="48" x14ac:dyDescent="0.15">
      <c r="A11" s="2">
        <v>7</v>
      </c>
      <c r="B11" s="2" t="s">
        <v>32</v>
      </c>
      <c r="C11" s="4" t="s">
        <v>33</v>
      </c>
      <c r="D11" s="4" t="s">
        <v>34</v>
      </c>
      <c r="E11" s="2" t="s">
        <v>20</v>
      </c>
      <c r="F11" s="5">
        <f>100*0.9</f>
        <v>90</v>
      </c>
      <c r="G11" s="5"/>
      <c r="H11" s="5"/>
      <c r="I11" s="2" t="s">
        <v>35</v>
      </c>
    </row>
    <row r="12" spans="1:9" ht="78" customHeight="1" x14ac:dyDescent="0.15">
      <c r="A12" s="2">
        <v>8</v>
      </c>
      <c r="B12" s="2" t="s">
        <v>36</v>
      </c>
      <c r="C12" s="4" t="s">
        <v>37</v>
      </c>
      <c r="D12" s="4" t="s">
        <v>34</v>
      </c>
      <c r="E12" s="2" t="s">
        <v>20</v>
      </c>
      <c r="F12" s="5">
        <v>156</v>
      </c>
      <c r="G12" s="5"/>
      <c r="H12" s="5"/>
      <c r="I12" s="2" t="s">
        <v>38</v>
      </c>
    </row>
    <row r="13" spans="1:9" ht="27" customHeight="1" x14ac:dyDescent="0.15">
      <c r="A13" s="2"/>
      <c r="B13" s="2"/>
      <c r="C13" s="3" t="s">
        <v>39</v>
      </c>
      <c r="D13" s="4"/>
      <c r="E13" s="2"/>
      <c r="F13" s="5"/>
      <c r="G13" s="5"/>
      <c r="H13" s="5"/>
      <c r="I13" s="2"/>
    </row>
    <row r="14" spans="1:9" ht="48" x14ac:dyDescent="0.15">
      <c r="A14" s="2">
        <v>1</v>
      </c>
      <c r="B14" s="2" t="s">
        <v>32</v>
      </c>
      <c r="C14" s="4" t="s">
        <v>33</v>
      </c>
      <c r="D14" s="4" t="s">
        <v>34</v>
      </c>
      <c r="E14" s="2" t="s">
        <v>20</v>
      </c>
      <c r="F14" s="5">
        <v>100</v>
      </c>
      <c r="G14" s="5"/>
      <c r="H14" s="5"/>
      <c r="I14" s="2" t="s">
        <v>35</v>
      </c>
    </row>
    <row r="15" spans="1:9" ht="48" x14ac:dyDescent="0.15">
      <c r="A15" s="2">
        <v>2</v>
      </c>
      <c r="B15" s="2" t="s">
        <v>36</v>
      </c>
      <c r="C15" s="4" t="s">
        <v>37</v>
      </c>
      <c r="D15" s="4" t="s">
        <v>34</v>
      </c>
      <c r="E15" s="2" t="s">
        <v>20</v>
      </c>
      <c r="F15" s="5">
        <v>156</v>
      </c>
      <c r="G15" s="5"/>
      <c r="H15" s="5"/>
      <c r="I15" s="2" t="s">
        <v>38</v>
      </c>
    </row>
    <row r="16" spans="1:9" ht="29.25" customHeight="1" x14ac:dyDescent="0.15">
      <c r="A16" s="2"/>
      <c r="B16" s="2"/>
      <c r="C16" s="3" t="s">
        <v>40</v>
      </c>
      <c r="D16" s="4"/>
      <c r="E16" s="2"/>
      <c r="F16" s="5"/>
      <c r="G16" s="5"/>
      <c r="H16" s="5"/>
      <c r="I16" s="2"/>
    </row>
    <row r="17" spans="1:9" ht="36" x14ac:dyDescent="0.15">
      <c r="A17" s="2">
        <v>1</v>
      </c>
      <c r="B17" s="4" t="s">
        <v>10</v>
      </c>
      <c r="C17" s="4" t="s">
        <v>11</v>
      </c>
      <c r="D17" s="4" t="s">
        <v>12</v>
      </c>
      <c r="E17" s="2" t="s">
        <v>13</v>
      </c>
      <c r="F17" s="5">
        <f>6000*1.2*0.9</f>
        <v>6480</v>
      </c>
      <c r="G17" s="5"/>
      <c r="H17" s="5"/>
      <c r="I17" s="2"/>
    </row>
    <row r="18" spans="1:9" ht="36" x14ac:dyDescent="0.15">
      <c r="A18" s="2">
        <v>2</v>
      </c>
      <c r="B18" s="4" t="s">
        <v>14</v>
      </c>
      <c r="C18" s="4" t="s">
        <v>15</v>
      </c>
      <c r="D18" s="4" t="s">
        <v>16</v>
      </c>
      <c r="E18" s="2" t="s">
        <v>13</v>
      </c>
      <c r="F18" s="5">
        <v>5000</v>
      </c>
      <c r="G18" s="5"/>
      <c r="H18" s="5"/>
      <c r="I18" s="2"/>
    </row>
    <row r="19" spans="1:9" ht="36" x14ac:dyDescent="0.15">
      <c r="A19" s="2">
        <v>3</v>
      </c>
      <c r="B19" s="6" t="s">
        <v>17</v>
      </c>
      <c r="C19" s="6" t="s">
        <v>18</v>
      </c>
      <c r="D19" s="6" t="s">
        <v>19</v>
      </c>
      <c r="E19" s="2" t="s">
        <v>20</v>
      </c>
      <c r="F19" s="5">
        <f>6000*1.2</f>
        <v>7200</v>
      </c>
      <c r="G19" s="5"/>
      <c r="H19" s="5"/>
      <c r="I19" s="2"/>
    </row>
    <row r="20" spans="1:9" ht="42.95" customHeight="1" x14ac:dyDescent="0.15">
      <c r="A20" s="2">
        <v>4</v>
      </c>
      <c r="B20" s="6" t="s">
        <v>41</v>
      </c>
      <c r="C20" s="6" t="s">
        <v>42</v>
      </c>
      <c r="D20" s="6" t="s">
        <v>43</v>
      </c>
      <c r="E20" s="2" t="s">
        <v>13</v>
      </c>
      <c r="F20" s="5">
        <f>F19*0.3</f>
        <v>2160</v>
      </c>
      <c r="G20" s="5"/>
      <c r="H20" s="5"/>
      <c r="I20" s="2" t="s">
        <v>44</v>
      </c>
    </row>
    <row r="21" spans="1:9" ht="72" x14ac:dyDescent="0.15">
      <c r="A21" s="2">
        <v>5</v>
      </c>
      <c r="B21" s="4" t="s">
        <v>21</v>
      </c>
      <c r="C21" s="4" t="s">
        <v>45</v>
      </c>
      <c r="D21" s="4" t="s">
        <v>23</v>
      </c>
      <c r="E21" s="2" t="s">
        <v>13</v>
      </c>
      <c r="F21" s="5">
        <f>6000*0.1*1</f>
        <v>600</v>
      </c>
      <c r="G21" s="5"/>
      <c r="H21" s="5"/>
      <c r="I21" s="2" t="s">
        <v>24</v>
      </c>
    </row>
    <row r="22" spans="1:9" ht="36" x14ac:dyDescent="0.15">
      <c r="A22" s="2">
        <v>6</v>
      </c>
      <c r="B22" s="6" t="s">
        <v>25</v>
      </c>
      <c r="C22" s="6" t="s">
        <v>26</v>
      </c>
      <c r="D22" s="6" t="s">
        <v>27</v>
      </c>
      <c r="E22" s="2" t="s">
        <v>20</v>
      </c>
      <c r="F22" s="5">
        <f>6000*0.1*2</f>
        <v>1200</v>
      </c>
      <c r="G22" s="5"/>
      <c r="H22" s="5"/>
      <c r="I22" s="2" t="s">
        <v>28</v>
      </c>
    </row>
    <row r="23" spans="1:9" ht="72" x14ac:dyDescent="0.15">
      <c r="A23" s="2">
        <v>7</v>
      </c>
      <c r="B23" s="4" t="s">
        <v>46</v>
      </c>
      <c r="C23" s="4" t="s">
        <v>47</v>
      </c>
      <c r="D23" s="4" t="s">
        <v>23</v>
      </c>
      <c r="E23" s="2" t="s">
        <v>13</v>
      </c>
      <c r="F23" s="5">
        <f>6000*0.15*0.8</f>
        <v>720</v>
      </c>
      <c r="G23" s="5"/>
      <c r="H23" s="5"/>
      <c r="I23" s="2" t="s">
        <v>24</v>
      </c>
    </row>
    <row r="24" spans="1:9" ht="36" x14ac:dyDescent="0.15">
      <c r="A24" s="2">
        <v>8</v>
      </c>
      <c r="B24" s="4" t="s">
        <v>48</v>
      </c>
      <c r="C24" s="4" t="s">
        <v>49</v>
      </c>
      <c r="D24" s="4" t="s">
        <v>50</v>
      </c>
      <c r="E24" s="2" t="s">
        <v>51</v>
      </c>
      <c r="F24" s="5">
        <f>ROUND(24*6000*0.8*0.888/1000,3)</f>
        <v>102.298</v>
      </c>
      <c r="G24" s="5"/>
      <c r="H24" s="5"/>
      <c r="I24" s="2" t="s">
        <v>52</v>
      </c>
    </row>
    <row r="25" spans="1:9" ht="36" x14ac:dyDescent="0.15">
      <c r="A25" s="2">
        <v>9</v>
      </c>
      <c r="B25" s="6" t="s">
        <v>25</v>
      </c>
      <c r="C25" s="6" t="s">
        <v>26</v>
      </c>
      <c r="D25" s="6" t="s">
        <v>27</v>
      </c>
      <c r="E25" s="2" t="s">
        <v>20</v>
      </c>
      <c r="F25" s="5">
        <f>6000*0.15*2</f>
        <v>1800</v>
      </c>
      <c r="G25" s="5"/>
      <c r="H25" s="5"/>
      <c r="I25" s="2" t="s">
        <v>28</v>
      </c>
    </row>
    <row r="26" spans="1:9" ht="72" x14ac:dyDescent="0.15">
      <c r="A26" s="2">
        <v>10</v>
      </c>
      <c r="B26" s="4" t="s">
        <v>53</v>
      </c>
      <c r="C26" s="12" t="s">
        <v>68</v>
      </c>
      <c r="D26" s="12" t="s">
        <v>69</v>
      </c>
      <c r="E26" s="13" t="s">
        <v>70</v>
      </c>
      <c r="F26" s="5">
        <f>6000*1*0.5</f>
        <v>3000</v>
      </c>
      <c r="G26" s="5"/>
      <c r="H26" s="5"/>
      <c r="I26" s="2" t="s">
        <v>28</v>
      </c>
    </row>
    <row r="27" spans="1:9" ht="51" customHeight="1" x14ac:dyDescent="0.15">
      <c r="A27" s="2">
        <v>11</v>
      </c>
      <c r="B27" s="2" t="s">
        <v>54</v>
      </c>
      <c r="C27" s="4" t="s">
        <v>55</v>
      </c>
      <c r="D27" s="4" t="s">
        <v>56</v>
      </c>
      <c r="E27" s="2" t="s">
        <v>51</v>
      </c>
      <c r="F27" s="5">
        <v>21600</v>
      </c>
      <c r="G27" s="5"/>
      <c r="H27" s="5"/>
      <c r="I27" s="2" t="s">
        <v>44</v>
      </c>
    </row>
    <row r="28" spans="1:9" ht="36" x14ac:dyDescent="0.15">
      <c r="A28" s="2">
        <v>12</v>
      </c>
      <c r="B28" s="2" t="s">
        <v>57</v>
      </c>
      <c r="C28" s="4" t="s">
        <v>58</v>
      </c>
      <c r="D28" s="4" t="s">
        <v>56</v>
      </c>
      <c r="E28" s="2" t="s">
        <v>51</v>
      </c>
      <c r="F28" s="5">
        <v>6000</v>
      </c>
      <c r="G28" s="5"/>
      <c r="H28" s="5"/>
      <c r="I28" s="2" t="s">
        <v>44</v>
      </c>
    </row>
    <row r="29" spans="1:9" x14ac:dyDescent="0.15">
      <c r="A29" s="2"/>
      <c r="B29" s="2"/>
      <c r="C29" s="3" t="s">
        <v>59</v>
      </c>
      <c r="D29" s="2"/>
      <c r="E29" s="2"/>
      <c r="F29" s="5"/>
      <c r="G29" s="5"/>
      <c r="H29" s="5"/>
      <c r="I29" s="2"/>
    </row>
    <row r="30" spans="1:9" ht="36" x14ac:dyDescent="0.15">
      <c r="A30" s="2">
        <v>1</v>
      </c>
      <c r="B30" s="4" t="s">
        <v>60</v>
      </c>
      <c r="C30" s="4" t="s">
        <v>11</v>
      </c>
      <c r="D30" s="4" t="s">
        <v>61</v>
      </c>
      <c r="E30" s="2" t="s">
        <v>13</v>
      </c>
      <c r="F30" s="5">
        <v>35</v>
      </c>
      <c r="G30" s="5"/>
      <c r="H30" s="5"/>
      <c r="I30" s="2"/>
    </row>
    <row r="31" spans="1:9" ht="36" x14ac:dyDescent="0.15">
      <c r="A31" s="2">
        <v>2</v>
      </c>
      <c r="B31" s="4" t="s">
        <v>14</v>
      </c>
      <c r="C31" s="4" t="s">
        <v>15</v>
      </c>
      <c r="D31" s="4" t="s">
        <v>16</v>
      </c>
      <c r="E31" s="2" t="s">
        <v>13</v>
      </c>
      <c r="F31" s="5">
        <v>50</v>
      </c>
      <c r="G31" s="5"/>
      <c r="H31" s="5"/>
      <c r="I31" s="2"/>
    </row>
    <row r="32" spans="1:9" ht="36" x14ac:dyDescent="0.15">
      <c r="A32" s="2">
        <v>3</v>
      </c>
      <c r="B32" s="6" t="s">
        <v>17</v>
      </c>
      <c r="C32" s="6" t="s">
        <v>18</v>
      </c>
      <c r="D32" s="6" t="s">
        <v>19</v>
      </c>
      <c r="E32" s="2" t="s">
        <v>20</v>
      </c>
      <c r="F32" s="5">
        <v>35</v>
      </c>
      <c r="G32" s="5"/>
      <c r="H32" s="5"/>
      <c r="I32" s="2"/>
    </row>
    <row r="33" spans="1:9" ht="48" x14ac:dyDescent="0.15">
      <c r="A33" s="2">
        <v>4</v>
      </c>
      <c r="B33" s="6" t="s">
        <v>29</v>
      </c>
      <c r="C33" s="4" t="s">
        <v>62</v>
      </c>
      <c r="D33" s="4" t="s">
        <v>63</v>
      </c>
      <c r="E33" s="2" t="s">
        <v>13</v>
      </c>
      <c r="F33" s="5">
        <v>50</v>
      </c>
      <c r="G33" s="5"/>
      <c r="H33" s="5"/>
      <c r="I33" s="2" t="s">
        <v>28</v>
      </c>
    </row>
    <row r="34" spans="1:9" ht="24" customHeight="1" x14ac:dyDescent="0.15">
      <c r="A34" s="2"/>
      <c r="B34" s="2" t="s">
        <v>64</v>
      </c>
      <c r="C34" s="4"/>
      <c r="D34" s="4"/>
      <c r="E34" s="2"/>
      <c r="F34" s="5"/>
      <c r="G34" s="5"/>
      <c r="H34" s="5"/>
      <c r="I34" s="2"/>
    </row>
    <row r="35" spans="1:9" ht="140.1" customHeight="1" x14ac:dyDescent="0.15">
      <c r="A35" s="9" t="s">
        <v>65</v>
      </c>
      <c r="B35" s="9"/>
      <c r="C35" s="9"/>
      <c r="D35" s="9"/>
      <c r="E35" s="9"/>
      <c r="F35" s="9"/>
      <c r="G35" s="9"/>
      <c r="H35" s="9"/>
      <c r="I35" s="9"/>
    </row>
  </sheetData>
  <mergeCells count="2">
    <mergeCell ref="A1:I1"/>
    <mergeCell ref="A35:I35"/>
  </mergeCells>
  <phoneticPr fontId="7" type="noConversion"/>
  <pageMargins left="0.511811023622047" right="0.59055118110236204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毛石挡墙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EZHI</cp:lastModifiedBy>
  <dcterms:created xsi:type="dcterms:W3CDTF">2006-09-16T00:00:00Z</dcterms:created>
  <dcterms:modified xsi:type="dcterms:W3CDTF">2020-03-23T03:25:13Z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