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350"/>
  </bookViews>
  <sheets>
    <sheet name="木栈道清单" sheetId="1" r:id="rId1"/>
  </sheets>
  <definedNames>
    <definedName name="_xlnm.Print_Titles" localSheetId="0">木栈道清单!$3:3</definedName>
    <definedName name="_xlnm._FilterDatabase" localSheetId="0" hidden="1">木栈道清单!$A$3:$IP$24</definedName>
  </definedNames>
  <calcPr calcId="144525"/>
  <extLst/>
</workbook>
</file>

<file path=xl/sharedStrings.xml><?xml version="1.0" encoding="utf-8"?>
<sst xmlns="http://schemas.openxmlformats.org/spreadsheetml/2006/main" count="60">
  <si>
    <t>工程量清单</t>
  </si>
  <si>
    <t>项目名称：东平县东平湖（水浒古镇至泰安港老湖码头段）生态防护林建设项目-木栈道专业分包</t>
  </si>
  <si>
    <t>序号</t>
  </si>
  <si>
    <t>项目名称</t>
  </si>
  <si>
    <t>项目特征</t>
  </si>
  <si>
    <t>工作内容</t>
  </si>
  <si>
    <t>单位</t>
  </si>
  <si>
    <t>工程数量</t>
  </si>
  <si>
    <t>全费用综合单价（元）</t>
  </si>
  <si>
    <t>合计（元）</t>
  </si>
  <si>
    <t>备注</t>
  </si>
  <si>
    <t>一</t>
  </si>
  <si>
    <t>贴水段(园路、平台）</t>
  </si>
  <si>
    <t>栏杆</t>
  </si>
  <si>
    <r>
      <rPr>
        <sz val="10"/>
        <rFont val="宋体"/>
        <family val="3"/>
        <charset val="134"/>
      </rPr>
      <t xml:space="preserve">1.栏杆高度:1.1m
2.140*50mm樟子松防腐木扶手，底部刻槽，面刷清漆两道
3.5mm厚90*20mmU型不锈钢槽，结构胶固定
4.70*50mm矩形钢管壁厚5mm上刷蓝灰色氟碳漆与扶手底部钢件焊接
5.包50mm厚红柳桉防腐木板外刷清漆两道底部留槽70*20mm
6.直径12mm*2不锈钢管连接件，内接直径6mm镀锌钢索
</t>
    </r>
    <r>
      <rPr>
        <sz val="10"/>
        <color indexed="10"/>
        <rFont val="宋体"/>
        <family val="3"/>
        <charset val="134"/>
      </rPr>
      <t>7.详见图纸
8.按栏杆立柱外边线测量、以延长米计量</t>
    </r>
  </si>
  <si>
    <t>含材料下料、加工、运输、安装、喷涂、清理、成品维护等</t>
  </si>
  <si>
    <t>m</t>
  </si>
  <si>
    <t>木栈道</t>
  </si>
  <si>
    <t>1.50mm厚樟子松防腐木板
2.50*50mm樟子松防腐木龙骨@500mm</t>
  </si>
  <si>
    <t>含材料下料、加工、运输、安装等</t>
  </si>
  <si>
    <t>m2</t>
  </si>
  <si>
    <t>木质装饰线</t>
  </si>
  <si>
    <t>100*30mm厚樟子松防腐木侧封板不锈钢螺钉固定</t>
  </si>
  <si>
    <t>钢板垫层</t>
  </si>
  <si>
    <t>1.5mm厚钢板与钢梁焊接、上设抗剪器与砼板固定</t>
  </si>
  <si>
    <t>含安装、固定、材料场内倒运等</t>
  </si>
  <si>
    <t>钢板上混凝土板</t>
  </si>
  <si>
    <t>1.100mm厚C30素混凝土板
2.商品混凝土
3.按符合图纸要求的合格施工内容，以图示尺寸以体积计量</t>
  </si>
  <si>
    <t>含模板、浇筑、振捣、收光、找平、养护</t>
  </si>
  <si>
    <t>m3</t>
  </si>
  <si>
    <t>现浇构件钢筋</t>
  </si>
  <si>
    <t>1.钢筋种类:圆钢
2.钢筋规格:φ8</t>
  </si>
  <si>
    <t>含制作、绑扎、安装、焊接、固定、材料场内倒运等</t>
  </si>
  <si>
    <t>t</t>
  </si>
  <si>
    <t>钢梁</t>
  </si>
  <si>
    <t>1.梁类型:工字钢梁
2.钢材品种、规格:18#工字钢梁</t>
  </si>
  <si>
    <t>含制作、除锈、安装、焊接、固定、材料场内倒运等</t>
  </si>
  <si>
    <t>钢管内填芯</t>
  </si>
  <si>
    <t>1.材质:混凝土
2.混凝土强度等级:C30</t>
  </si>
  <si>
    <r>
      <rPr>
        <sz val="10"/>
        <color indexed="8"/>
        <rFont val="宋体"/>
        <family val="3"/>
        <charset val="134"/>
      </rPr>
      <t>安装、拆除导管、漏斗、砼浇筑、</t>
    </r>
    <r>
      <rPr>
        <sz val="10"/>
        <color indexed="10"/>
        <rFont val="宋体"/>
        <family val="3"/>
        <charset val="134"/>
      </rPr>
      <t>养护</t>
    </r>
    <r>
      <rPr>
        <sz val="10"/>
        <color indexed="8"/>
        <rFont val="宋体"/>
        <family val="3"/>
        <charset val="134"/>
      </rPr>
      <t>等</t>
    </r>
  </si>
  <si>
    <t>钢管桩</t>
  </si>
  <si>
    <t>1.材质:无缝钢管
2.管径、壁厚:φ219mm壁厚4mm
3.桩长9m</t>
  </si>
  <si>
    <t>含制作、安装、接桩、对接、焊接、桩头钢筋整理等</t>
  </si>
  <si>
    <t>388根桩</t>
  </si>
  <si>
    <t>1.钢筋种类:圆钢
2.钢筋规格:φ12</t>
  </si>
  <si>
    <t>预埋件安装</t>
  </si>
  <si>
    <r>
      <rPr>
        <sz val="10"/>
        <rFont val="宋体"/>
        <family val="3"/>
        <charset val="134"/>
      </rPr>
      <t xml:space="preserve">1.预埋件材质:250*250*5mm厚钢板
</t>
    </r>
    <r>
      <rPr>
        <sz val="10"/>
        <color indexed="10"/>
        <rFont val="宋体"/>
        <family val="3"/>
        <charset val="134"/>
      </rPr>
      <t>2.按图加工</t>
    </r>
  </si>
  <si>
    <r>
      <rPr>
        <sz val="10"/>
        <color indexed="8"/>
        <rFont val="宋体"/>
        <family val="3"/>
        <charset val="134"/>
      </rPr>
      <t>含</t>
    </r>
    <r>
      <rPr>
        <sz val="10"/>
        <color indexed="10"/>
        <rFont val="宋体"/>
        <family val="3"/>
        <charset val="134"/>
      </rPr>
      <t>制作</t>
    </r>
    <r>
      <rPr>
        <sz val="10"/>
        <color indexed="8"/>
        <rFont val="宋体"/>
        <family val="3"/>
        <charset val="134"/>
      </rPr>
      <t>、安装、固定、材料场内倒运等</t>
    </r>
  </si>
  <si>
    <t>1.梁类型:槽钢
2.钢材品种、规格:20mm#B槽钢</t>
  </si>
  <si>
    <t>油漆</t>
  </si>
  <si>
    <t>1.底漆：氟碳漆专用防锈底漆
2.面漆：蓝灰色氟碳漆</t>
  </si>
  <si>
    <t>含基面处理、喷涂、成品维护</t>
  </si>
  <si>
    <t>二</t>
  </si>
  <si>
    <t>贴地段(园路、平台）</t>
  </si>
  <si>
    <t>栈道</t>
  </si>
  <si>
    <r>
      <rPr>
        <sz val="10"/>
        <color indexed="8"/>
        <rFont val="宋体"/>
        <family val="3"/>
        <charset val="134"/>
      </rPr>
      <t>含材料下料、加工、运输、安装、</t>
    </r>
    <r>
      <rPr>
        <sz val="10"/>
        <color indexed="10"/>
        <rFont val="宋体"/>
        <family val="3"/>
        <charset val="134"/>
      </rPr>
      <t>刷油</t>
    </r>
    <r>
      <rPr>
        <sz val="10"/>
        <color indexed="8"/>
        <rFont val="宋体"/>
        <family val="3"/>
        <charset val="134"/>
      </rPr>
      <t>等</t>
    </r>
  </si>
  <si>
    <t>1.100*30mm厚樟子松防腐木侧封板，不锈钢螺钉固定</t>
  </si>
  <si>
    <r>
      <rPr>
        <sz val="10"/>
        <color indexed="8"/>
        <rFont val="宋体"/>
        <family val="3"/>
        <charset val="134"/>
      </rPr>
      <t>含材料下料、加工、运输、安装、</t>
    </r>
    <r>
      <rPr>
        <sz val="10"/>
        <color indexed="10"/>
        <rFont val="宋体"/>
        <family val="3"/>
        <charset val="134"/>
      </rPr>
      <t>刷油等</t>
    </r>
  </si>
  <si>
    <t>合计</t>
  </si>
  <si>
    <r>
      <rPr>
        <sz val="10"/>
        <color indexed="8"/>
        <rFont val="宋体"/>
        <family val="3"/>
        <charset val="134"/>
      </rPr>
      <t>1、全费用综合单价包含完成分部分项工程项目的全部费用价格（税金按9%考虑），其组成包括但不限于人工费（包括人员加班工资、差旅及窝工费、承包人供应材料保管费等）、材料费、材料运输、卸车及二次搬运费、二次或者多次进出场费、已完工项目成品保护措施费、机械使用费及进出场安拆费、耗材费、试验及工程检测费用、管理费、利润、风险、规费、税金以及夜间照明、防尘、施工便道、脚手架、支架、</t>
    </r>
    <r>
      <rPr>
        <sz val="10"/>
        <rFont val="宋体"/>
        <family val="3"/>
        <charset val="134"/>
      </rPr>
      <t>安全文明（标识标牌的制作、购买及安装，绿网的覆盖，现场安全人员管理）</t>
    </r>
    <r>
      <rPr>
        <sz val="10"/>
        <color indexed="8"/>
        <rFont val="宋体"/>
        <family val="3"/>
        <charset val="134"/>
      </rPr>
      <t>、施工排水、赶工等措施费用。交叉施工影响及配合费用，施工人员的食宿费、劳保费用、办公费、生活生产水电费、保险费也包含在报价里。
2、结算量以招标人现场负责人、成本专员、施工员联签的现场计量工程量计算，最终结算以公司内审部审计后金额为准。
3、以上报价按9%的增值税税金报价，签订合同时按实际税点调整合同单价。
4、清单计量规格实行《2013年工程量清单计量规范》
5、验收规范：满足设计及相关现行规范要求，清单未尽事宜详见图纸以及规范要求。</t>
    </r>
  </si>
</sst>
</file>

<file path=xl/styles.xml><?xml version="1.0" encoding="utf-8"?>
<styleSheet xmlns="http://schemas.openxmlformats.org/spreadsheetml/2006/main">
  <numFmts count="7">
    <numFmt numFmtId="176" formatCode="0.000_);[Red]\(0.0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0.00_);[Red]\(0.00\)"/>
  </numFmts>
  <fonts count="13">
    <font>
      <sz val="11"/>
      <color indexed="8"/>
      <name val="宋体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62">
    <xf numFmtId="0" fontId="0" fillId="0" borderId="0" xfId="0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0" fillId="0" borderId="0" xfId="0" applyFont="1" applyFill="1" applyAlignment="1"/>
    <xf numFmtId="0" fontId="4" fillId="0" borderId="0" xfId="0" applyFont="1" applyAlignment="1"/>
    <xf numFmtId="0" fontId="5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78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178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P24"/>
  <sheetViews>
    <sheetView tabSelected="1" workbookViewId="0">
      <pane ySplit="3" topLeftCell="A4" activePane="bottomLeft" state="frozen"/>
      <selection/>
      <selection pane="bottomLeft" activeCell="G5" sqref="G5"/>
    </sheetView>
  </sheetViews>
  <sheetFormatPr defaultColWidth="6.75" defaultRowHeight="11.25"/>
  <cols>
    <col min="1" max="1" width="6" style="7" customWidth="1"/>
    <col min="2" max="2" width="16.5" style="8" customWidth="1"/>
    <col min="3" max="3" width="30.625" style="9" customWidth="1"/>
    <col min="4" max="4" width="32" style="10" customWidth="1"/>
    <col min="5" max="5" width="10.25" style="8" customWidth="1"/>
    <col min="6" max="6" width="11.625" style="11" customWidth="1"/>
    <col min="7" max="7" width="14.25" style="12" customWidth="1"/>
    <col min="8" max="8" width="12.625" style="8" customWidth="1"/>
    <col min="9" max="9" width="11.375" style="13" customWidth="1"/>
    <col min="10" max="10" width="14.375" style="7"/>
    <col min="11" max="16384" width="6.75" style="7"/>
  </cols>
  <sheetData>
    <row r="1" ht="51" customHeight="1" spans="1:9">
      <c r="A1" s="14" t="s">
        <v>0</v>
      </c>
      <c r="B1" s="14"/>
      <c r="C1" s="15"/>
      <c r="D1" s="16"/>
      <c r="E1" s="14"/>
      <c r="F1" s="17"/>
      <c r="G1" s="17"/>
      <c r="H1" s="18"/>
      <c r="I1" s="18"/>
    </row>
    <row r="2" s="1" customFormat="1" ht="26.1" customHeight="1" spans="1:250">
      <c r="A2" s="19" t="s">
        <v>1</v>
      </c>
      <c r="B2" s="20"/>
      <c r="C2" s="19"/>
      <c r="D2" s="21"/>
      <c r="E2" s="20"/>
      <c r="F2" s="22"/>
      <c r="G2" s="23"/>
      <c r="H2" s="20"/>
      <c r="I2" s="5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</row>
    <row r="3" s="2" customFormat="1" ht="33" customHeight="1" spans="1:9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5" t="s">
        <v>7</v>
      </c>
      <c r="G3" s="26" t="s">
        <v>8</v>
      </c>
      <c r="H3" s="24" t="s">
        <v>9</v>
      </c>
      <c r="I3" s="24" t="s">
        <v>10</v>
      </c>
    </row>
    <row r="4" s="3" customFormat="1" ht="27" spans="1:9">
      <c r="A4" s="27" t="s">
        <v>11</v>
      </c>
      <c r="B4" s="28" t="s">
        <v>12</v>
      </c>
      <c r="C4" s="29"/>
      <c r="D4" s="30"/>
      <c r="E4" s="28"/>
      <c r="F4" s="31"/>
      <c r="G4" s="32"/>
      <c r="H4" s="32"/>
      <c r="I4" s="61"/>
    </row>
    <row r="5" s="4" customFormat="1" ht="162.75" customHeight="1" spans="1:9">
      <c r="A5" s="24">
        <v>1</v>
      </c>
      <c r="B5" s="33" t="s">
        <v>13</v>
      </c>
      <c r="C5" s="33" t="s">
        <v>14</v>
      </c>
      <c r="D5" s="34" t="s">
        <v>15</v>
      </c>
      <c r="E5" s="24" t="s">
        <v>16</v>
      </c>
      <c r="F5" s="25">
        <f>880.84+65.6+69.2</f>
        <v>1015.64</v>
      </c>
      <c r="G5" s="35"/>
      <c r="H5" s="35"/>
      <c r="I5" s="24"/>
    </row>
    <row r="6" s="3" customFormat="1" ht="39" customHeight="1" spans="1:9">
      <c r="A6" s="24">
        <v>2</v>
      </c>
      <c r="B6" s="33" t="s">
        <v>17</v>
      </c>
      <c r="C6" s="33" t="s">
        <v>18</v>
      </c>
      <c r="D6" s="34" t="s">
        <v>19</v>
      </c>
      <c r="E6" s="24" t="s">
        <v>20</v>
      </c>
      <c r="F6" s="25">
        <f>1104.27+253+178.2+217.3</f>
        <v>1752.77</v>
      </c>
      <c r="G6" s="35"/>
      <c r="H6" s="35"/>
      <c r="I6" s="24"/>
    </row>
    <row r="7" s="3" customFormat="1" ht="39" customHeight="1" spans="1:9">
      <c r="A7" s="24">
        <v>3</v>
      </c>
      <c r="B7" s="36" t="s">
        <v>21</v>
      </c>
      <c r="C7" s="33" t="s">
        <v>22</v>
      </c>
      <c r="D7" s="34" t="s">
        <v>19</v>
      </c>
      <c r="E7" s="24" t="s">
        <v>16</v>
      </c>
      <c r="F7" s="37">
        <f>476</f>
        <v>476</v>
      </c>
      <c r="G7" s="25"/>
      <c r="H7" s="35"/>
      <c r="I7" s="24"/>
    </row>
    <row r="8" s="3" customFormat="1" ht="35.1" customHeight="1" spans="1:9">
      <c r="A8" s="24">
        <v>4</v>
      </c>
      <c r="B8" s="36" t="s">
        <v>23</v>
      </c>
      <c r="C8" s="33" t="s">
        <v>24</v>
      </c>
      <c r="D8" s="34" t="s">
        <v>25</v>
      </c>
      <c r="E8" s="24" t="s">
        <v>20</v>
      </c>
      <c r="F8" s="25">
        <v>1192.35</v>
      </c>
      <c r="G8" s="35"/>
      <c r="H8" s="35"/>
      <c r="I8" s="24"/>
    </row>
    <row r="9" s="3" customFormat="1" ht="60.95" customHeight="1" spans="1:9">
      <c r="A9" s="24">
        <v>5</v>
      </c>
      <c r="B9" s="33" t="s">
        <v>26</v>
      </c>
      <c r="C9" s="33" t="s">
        <v>27</v>
      </c>
      <c r="D9" s="34" t="s">
        <v>28</v>
      </c>
      <c r="E9" s="24" t="s">
        <v>29</v>
      </c>
      <c r="F9" s="25">
        <f>110.42+17.82+21.73</f>
        <v>149.97</v>
      </c>
      <c r="G9" s="35"/>
      <c r="H9" s="35"/>
      <c r="I9" s="24"/>
    </row>
    <row r="10" s="3" customFormat="1" ht="33.95" customHeight="1" spans="1:9">
      <c r="A10" s="24">
        <v>6</v>
      </c>
      <c r="B10" s="33" t="s">
        <v>30</v>
      </c>
      <c r="C10" s="33" t="s">
        <v>31</v>
      </c>
      <c r="D10" s="34" t="s">
        <v>32</v>
      </c>
      <c r="E10" s="24" t="s">
        <v>33</v>
      </c>
      <c r="F10" s="38">
        <f>5.52+0.831+1.01</f>
        <v>7.361</v>
      </c>
      <c r="G10" s="35"/>
      <c r="H10" s="35"/>
      <c r="I10" s="24"/>
    </row>
    <row r="11" s="3" customFormat="1" ht="30" customHeight="1" spans="1:9">
      <c r="A11" s="24">
        <v>7</v>
      </c>
      <c r="B11" s="33" t="s">
        <v>34</v>
      </c>
      <c r="C11" s="33" t="s">
        <v>35</v>
      </c>
      <c r="D11" s="39" t="s">
        <v>36</v>
      </c>
      <c r="E11" s="24" t="s">
        <v>33</v>
      </c>
      <c r="F11" s="38">
        <f>30.86+4.3+5.58</f>
        <v>40.74</v>
      </c>
      <c r="G11" s="35"/>
      <c r="H11" s="35"/>
      <c r="I11" s="24"/>
    </row>
    <row r="12" s="3" customFormat="1" ht="30" customHeight="1" spans="1:9">
      <c r="A12" s="24">
        <v>8</v>
      </c>
      <c r="B12" s="33" t="s">
        <v>37</v>
      </c>
      <c r="C12" s="33" t="s">
        <v>38</v>
      </c>
      <c r="D12" s="34" t="s">
        <v>39</v>
      </c>
      <c r="E12" s="24" t="s">
        <v>29</v>
      </c>
      <c r="F12" s="25">
        <f>82.98+11+14.61</f>
        <v>108.59</v>
      </c>
      <c r="G12" s="35"/>
      <c r="H12" s="35"/>
      <c r="I12" s="24"/>
    </row>
    <row r="13" s="3" customFormat="1" ht="39" customHeight="1" spans="1:9">
      <c r="A13" s="24">
        <v>9</v>
      </c>
      <c r="B13" s="33" t="s">
        <v>40</v>
      </c>
      <c r="C13" s="33" t="s">
        <v>41</v>
      </c>
      <c r="D13" s="34" t="s">
        <v>42</v>
      </c>
      <c r="E13" s="24" t="s">
        <v>33</v>
      </c>
      <c r="F13" s="38">
        <f>62.905+7.55+10.07</f>
        <v>80.525</v>
      </c>
      <c r="G13" s="35"/>
      <c r="H13" s="35"/>
      <c r="I13" s="24" t="s">
        <v>43</v>
      </c>
    </row>
    <row r="14" s="3" customFormat="1" ht="30" customHeight="1" spans="1:9">
      <c r="A14" s="24">
        <v>10</v>
      </c>
      <c r="B14" s="33" t="s">
        <v>30</v>
      </c>
      <c r="C14" s="33" t="s">
        <v>31</v>
      </c>
      <c r="D14" s="34" t="s">
        <v>32</v>
      </c>
      <c r="E14" s="24" t="s">
        <v>33</v>
      </c>
      <c r="F14" s="38">
        <f>4.37+2.431+0.79</f>
        <v>7.591</v>
      </c>
      <c r="G14" s="35"/>
      <c r="H14" s="35"/>
      <c r="I14" s="24"/>
    </row>
    <row r="15" s="3" customFormat="1" ht="30" customHeight="1" spans="1:9">
      <c r="A15" s="24">
        <v>11</v>
      </c>
      <c r="B15" s="33" t="s">
        <v>30</v>
      </c>
      <c r="C15" s="33" t="s">
        <v>44</v>
      </c>
      <c r="D15" s="34" t="s">
        <v>32</v>
      </c>
      <c r="E15" s="24" t="s">
        <v>33</v>
      </c>
      <c r="F15" s="38">
        <f>7.04+0.95+1.27</f>
        <v>9.26</v>
      </c>
      <c r="G15" s="35"/>
      <c r="H15" s="35"/>
      <c r="I15" s="24"/>
    </row>
    <row r="16" s="3" customFormat="1" ht="30" customHeight="1" spans="1:9">
      <c r="A16" s="24">
        <v>12</v>
      </c>
      <c r="B16" s="33" t="s">
        <v>45</v>
      </c>
      <c r="C16" s="33" t="s">
        <v>46</v>
      </c>
      <c r="D16" s="34" t="s">
        <v>47</v>
      </c>
      <c r="E16" s="24" t="s">
        <v>33</v>
      </c>
      <c r="F16" s="38">
        <f>0.73+0.1+0.13</f>
        <v>0.96</v>
      </c>
      <c r="G16" s="35"/>
      <c r="H16" s="35"/>
      <c r="I16" s="24"/>
    </row>
    <row r="17" s="3" customFormat="1" ht="30" customHeight="1" spans="1:9">
      <c r="A17" s="24">
        <v>13</v>
      </c>
      <c r="B17" s="33" t="s">
        <v>34</v>
      </c>
      <c r="C17" s="33" t="s">
        <v>48</v>
      </c>
      <c r="D17" s="39" t="s">
        <v>36</v>
      </c>
      <c r="E17" s="24" t="s">
        <v>33</v>
      </c>
      <c r="F17" s="38">
        <f>22.7+3.07+4.08</f>
        <v>29.85</v>
      </c>
      <c r="G17" s="35"/>
      <c r="H17" s="35"/>
      <c r="I17" s="24"/>
    </row>
    <row r="18" s="3" customFormat="1" ht="30" customHeight="1" spans="1:9">
      <c r="A18" s="24">
        <v>14</v>
      </c>
      <c r="B18" s="33" t="s">
        <v>49</v>
      </c>
      <c r="C18" s="40" t="s">
        <v>50</v>
      </c>
      <c r="D18" s="39" t="s">
        <v>51</v>
      </c>
      <c r="E18" s="24" t="s">
        <v>20</v>
      </c>
      <c r="F18" s="25">
        <f>1976.61+266.78+345.15</f>
        <v>2588.54</v>
      </c>
      <c r="G18" s="35"/>
      <c r="H18" s="35"/>
      <c r="I18" s="24"/>
    </row>
    <row r="19" s="3" customFormat="1" ht="24" spans="1:9">
      <c r="A19" s="41" t="s">
        <v>52</v>
      </c>
      <c r="B19" s="42" t="s">
        <v>53</v>
      </c>
      <c r="C19" s="42"/>
      <c r="D19" s="34"/>
      <c r="E19" s="43"/>
      <c r="F19" s="25"/>
      <c r="G19" s="35"/>
      <c r="H19" s="35"/>
      <c r="I19" s="24"/>
    </row>
    <row r="20" ht="35.1" customHeight="1" spans="1:9">
      <c r="A20" s="24">
        <v>1</v>
      </c>
      <c r="B20" s="33" t="s">
        <v>54</v>
      </c>
      <c r="C20" s="33" t="s">
        <v>18</v>
      </c>
      <c r="D20" s="34" t="s">
        <v>55</v>
      </c>
      <c r="E20" s="24" t="s">
        <v>20</v>
      </c>
      <c r="F20" s="25">
        <f>2027.42+37.79</f>
        <v>2065.21</v>
      </c>
      <c r="G20" s="26"/>
      <c r="H20" s="35"/>
      <c r="I20" s="24"/>
    </row>
    <row r="21" ht="38.1" customHeight="1" spans="1:9">
      <c r="A21" s="24">
        <v>2</v>
      </c>
      <c r="B21" s="36" t="s">
        <v>21</v>
      </c>
      <c r="C21" s="33" t="s">
        <v>56</v>
      </c>
      <c r="D21" s="34" t="s">
        <v>57</v>
      </c>
      <c r="E21" s="24" t="s">
        <v>16</v>
      </c>
      <c r="F21" s="25">
        <f>1722.12+16.15</f>
        <v>1738.27</v>
      </c>
      <c r="G21" s="25"/>
      <c r="H21" s="35"/>
      <c r="I21" s="24"/>
    </row>
    <row r="22" s="5" customFormat="1" ht="48" customHeight="1" spans="1:9">
      <c r="A22" s="41"/>
      <c r="B22" s="44" t="s">
        <v>58</v>
      </c>
      <c r="C22" s="45"/>
      <c r="D22" s="45"/>
      <c r="E22" s="43"/>
      <c r="F22" s="46"/>
      <c r="G22" s="47"/>
      <c r="H22" s="48">
        <f>SUM(H5:H21)</f>
        <v>0</v>
      </c>
      <c r="I22" s="47"/>
    </row>
    <row r="23" s="5" customFormat="1" ht="12" spans="1:9">
      <c r="A23" s="49"/>
      <c r="B23" s="50"/>
      <c r="C23" s="51"/>
      <c r="D23" s="52"/>
      <c r="E23" s="53"/>
      <c r="F23" s="54"/>
      <c r="G23" s="55"/>
      <c r="H23" s="56"/>
      <c r="I23" s="55"/>
    </row>
    <row r="24" s="6" customFormat="1" ht="102.95" customHeight="1" spans="1:9">
      <c r="A24" s="57" t="s">
        <v>59</v>
      </c>
      <c r="B24" s="58"/>
      <c r="C24" s="57"/>
      <c r="D24" s="57"/>
      <c r="E24" s="57"/>
      <c r="F24" s="57"/>
      <c r="G24" s="57"/>
      <c r="H24" s="57"/>
      <c r="I24" s="58"/>
    </row>
  </sheetData>
  <mergeCells count="3">
    <mergeCell ref="A1:I1"/>
    <mergeCell ref="A2:I2"/>
    <mergeCell ref="A24:I24"/>
  </mergeCells>
  <printOptions horizontalCentered="1"/>
  <pageMargins left="0.196527777777778" right="0.196527777777778" top="0.1965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木栈道清单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吴永俊</dc:creator>
  <cp:lastModifiedBy>qiutian</cp:lastModifiedBy>
  <dcterms:created xsi:type="dcterms:W3CDTF">2006-09-16T00:00:00Z</dcterms:created>
  <dcterms:modified xsi:type="dcterms:W3CDTF">2020-06-11T08:51:19Z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2052-9.1.0.4842</vt:lpwstr>
  </property>
  <property fmtid="{D5CDD505-2E9C-101B-9397-08002B2CF9AE}" pid="3" name="KSOReadingLayout">
    <vt:bool>false</vt:bool>
  </property>
</Properties>
</file>